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110" windowHeight="8925" activeTab="0"/>
  </bookViews>
  <sheets>
    <sheet name="Основ.показат." sheetId="1" r:id="rId1"/>
    <sheet name="Лист1" sheetId="2" r:id="rId2"/>
  </sheets>
  <definedNames/>
  <calcPr fullCalcOnLoad="1" refMode="R1C1"/>
</workbook>
</file>

<file path=xl/sharedStrings.xml><?xml version="1.0" encoding="utf-8"?>
<sst xmlns="http://schemas.openxmlformats.org/spreadsheetml/2006/main" count="55" uniqueCount="29">
  <si>
    <t>Прогноз</t>
  </si>
  <si>
    <t>Отчет</t>
  </si>
  <si>
    <t>Собственные доходы</t>
  </si>
  <si>
    <t>тыс.руб.</t>
  </si>
  <si>
    <t>тонн</t>
  </si>
  <si>
    <t>№ п/п</t>
  </si>
  <si>
    <t>темп в действ.ценах</t>
  </si>
  <si>
    <t xml:space="preserve">ПОКАЗАТЕЛИ </t>
  </si>
  <si>
    <t>темп в сопост. ценах</t>
  </si>
  <si>
    <t>руб.</t>
  </si>
  <si>
    <t>х</t>
  </si>
  <si>
    <t>Факт</t>
  </si>
  <si>
    <t>дкл</t>
  </si>
  <si>
    <t>Объем закупок скота и птицы от сельскохозяйственных организаций и крестьянских (фермерских) хозяйств</t>
  </si>
  <si>
    <t>Объем закупок молока от от сельскохозяйственных организаций и крестьянских (фермерских) хозяйств</t>
  </si>
  <si>
    <t xml:space="preserve">Объем оборота розничной торговли во всех каналах реализации </t>
  </si>
  <si>
    <t>Объем реализации водки и ликероводочных изделий местного производства</t>
  </si>
  <si>
    <t>Объем реализации (отгрузки) продукции собственного производства, в действующих ценах по рассматриваемому кругу промпредприятий г.о. Саранск</t>
  </si>
  <si>
    <t>% выполнения прогноза</t>
  </si>
  <si>
    <t>Ед. изм.</t>
  </si>
  <si>
    <t>Фонд оплаты труда</t>
  </si>
  <si>
    <t xml:space="preserve">Среднемесячная заработная плата </t>
  </si>
  <si>
    <t xml:space="preserve">                                                                                       Фактическое выполнение основных показателей социально-экономического развития городского округа Саранск</t>
  </si>
  <si>
    <t xml:space="preserve">                                                              за  январь-ноябрь 2019 года</t>
  </si>
  <si>
    <t xml:space="preserve"> январь-ноябрь 2018                года</t>
  </si>
  <si>
    <t>январь-ноябрь 2019 года</t>
  </si>
  <si>
    <t>ноябрь 2018 года</t>
  </si>
  <si>
    <t>ноябрь 2019 года</t>
  </si>
  <si>
    <t>-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</si>
</sst>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0.0000"/>
    <numFmt numFmtId="175" formatCode="0.000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7">
    <font>
      <sz val="10"/>
      <name val="Arial Cyr"/>
      <family val="0"/>
    </font>
    <font>
      <i/>
      <sz val="8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left"/>
      <protection locked="0"/>
    </xf>
    <xf numFmtId="0" fontId="7" fillId="33" borderId="10" xfId="0" applyFont="1" applyFill="1" applyBorder="1" applyAlignment="1">
      <alignment wrapText="1"/>
    </xf>
    <xf numFmtId="172" fontId="0" fillId="33" borderId="10" xfId="0" applyNumberFormat="1" applyFont="1" applyFill="1" applyBorder="1" applyAlignment="1" applyProtection="1">
      <alignment horizontal="right"/>
      <protection locked="0"/>
    </xf>
    <xf numFmtId="172" fontId="0" fillId="0" borderId="10" xfId="0" applyNumberFormat="1" applyFont="1" applyFill="1" applyBorder="1" applyAlignment="1">
      <alignment horizontal="center"/>
    </xf>
    <xf numFmtId="172" fontId="0" fillId="0" borderId="10" xfId="0" applyNumberFormat="1" applyFont="1" applyFill="1" applyBorder="1" applyAlignment="1" applyProtection="1">
      <alignment horizontal="right"/>
      <protection locked="0"/>
    </xf>
    <xf numFmtId="172" fontId="0" fillId="33" borderId="10" xfId="0" applyNumberFormat="1" applyFont="1" applyFill="1" applyBorder="1" applyAlignment="1">
      <alignment horizontal="center"/>
    </xf>
    <xf numFmtId="172" fontId="0" fillId="0" borderId="10" xfId="0" applyNumberFormat="1" applyFont="1" applyBorder="1" applyAlignment="1">
      <alignment horizontal="center"/>
    </xf>
    <xf numFmtId="172" fontId="0" fillId="33" borderId="11" xfId="0" applyNumberFormat="1" applyFont="1" applyFill="1" applyBorder="1" applyAlignment="1" applyProtection="1">
      <alignment horizontal="right"/>
      <protection locked="0"/>
    </xf>
    <xf numFmtId="172" fontId="0" fillId="0" borderId="11" xfId="0" applyNumberFormat="1" applyFont="1" applyBorder="1" applyAlignment="1" applyProtection="1">
      <alignment horizontal="right"/>
      <protection locked="0"/>
    </xf>
    <xf numFmtId="172" fontId="0" fillId="0" borderId="10" xfId="0" applyNumberFormat="1" applyFont="1" applyBorder="1" applyAlignment="1" applyProtection="1">
      <alignment horizontal="right"/>
      <protection locked="0"/>
    </xf>
    <xf numFmtId="172" fontId="0" fillId="33" borderId="10" xfId="0" applyNumberFormat="1" applyFont="1" applyFill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15" xfId="0" applyFont="1" applyBorder="1" applyAlignment="1">
      <alignment horizontal="center" vertical="justify"/>
    </xf>
    <xf numFmtId="0" fontId="4" fillId="0" borderId="11" xfId="0" applyFont="1" applyBorder="1" applyAlignment="1">
      <alignment horizontal="center" vertical="justify"/>
    </xf>
    <xf numFmtId="0" fontId="4" fillId="0" borderId="15" xfId="0" applyFont="1" applyBorder="1" applyAlignment="1">
      <alignment horizontal="center" vertical="justify" wrapText="1"/>
    </xf>
    <xf numFmtId="0" fontId="4" fillId="0" borderId="11" xfId="0" applyFont="1" applyBorder="1" applyAlignment="1">
      <alignment horizontal="center" vertical="justify" wrapText="1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6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72" fontId="0" fillId="33" borderId="0" xfId="0" applyNumberFormat="1" applyFont="1" applyFill="1" applyAlignment="1">
      <alignment/>
    </xf>
    <xf numFmtId="172" fontId="0" fillId="33" borderId="15" xfId="0" applyNumberFormat="1" applyFont="1" applyFill="1" applyBorder="1" applyAlignment="1" applyProtection="1">
      <alignment horizontal="right"/>
      <protection locked="0"/>
    </xf>
    <xf numFmtId="172" fontId="0" fillId="0" borderId="15" xfId="0" applyNumberFormat="1" applyFont="1" applyFill="1" applyBorder="1" applyAlignment="1">
      <alignment horizontal="right"/>
    </xf>
    <xf numFmtId="172" fontId="0" fillId="33" borderId="17" xfId="0" applyNumberFormat="1" applyFont="1" applyFill="1" applyBorder="1" applyAlignment="1" applyProtection="1">
      <alignment horizontal="right"/>
      <protection locked="0"/>
    </xf>
    <xf numFmtId="172" fontId="0" fillId="0" borderId="10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right"/>
      <protection locked="0"/>
    </xf>
    <xf numFmtId="172" fontId="0" fillId="33" borderId="18" xfId="0" applyNumberFormat="1" applyFont="1" applyFill="1" applyBorder="1" applyAlignment="1" applyProtection="1">
      <alignment horizontal="right"/>
      <protection locked="0"/>
    </xf>
    <xf numFmtId="172" fontId="0" fillId="0" borderId="19" xfId="0" applyNumberFormat="1" applyFont="1" applyFill="1" applyBorder="1" applyAlignment="1" applyProtection="1">
      <alignment horizontal="right"/>
      <protection locked="0"/>
    </xf>
    <xf numFmtId="172" fontId="0" fillId="0" borderId="20" xfId="0" applyNumberFormat="1" applyFont="1" applyFill="1" applyBorder="1" applyAlignment="1" applyProtection="1">
      <alignment horizontal="right"/>
      <protection locked="0"/>
    </xf>
    <xf numFmtId="172" fontId="0" fillId="0" borderId="14" xfId="0" applyNumberFormat="1" applyFont="1" applyBorder="1" applyAlignment="1">
      <alignment/>
    </xf>
    <xf numFmtId="172" fontId="0" fillId="0" borderId="10" xfId="0" applyNumberFormat="1" applyFont="1" applyFill="1" applyBorder="1" applyAlignment="1">
      <alignment/>
    </xf>
    <xf numFmtId="172" fontId="0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C1">
      <selection activeCell="D7" sqref="D7:O14"/>
    </sheetView>
  </sheetViews>
  <sheetFormatPr defaultColWidth="9.00390625" defaultRowHeight="12.75"/>
  <cols>
    <col min="1" max="1" width="4.00390625" style="0" hidden="1" customWidth="1"/>
    <col min="2" max="2" width="63.75390625" style="0" customWidth="1"/>
    <col min="3" max="3" width="8.00390625" style="0" customWidth="1"/>
    <col min="4" max="4" width="10.625" style="0" customWidth="1"/>
    <col min="5" max="5" width="12.625" style="0" customWidth="1"/>
    <col min="6" max="6" width="11.875" style="0" customWidth="1"/>
    <col min="7" max="7" width="11.375" style="0" customWidth="1"/>
    <col min="8" max="8" width="10.625" style="0" customWidth="1"/>
    <col min="9" max="9" width="7.75390625" style="0" customWidth="1"/>
    <col min="10" max="10" width="9.25390625" style="0" customWidth="1"/>
    <col min="11" max="11" width="9.375" style="0" customWidth="1"/>
    <col min="12" max="12" width="10.625" style="0" bestFit="1" customWidth="1"/>
    <col min="13" max="14" width="9.375" style="0" bestFit="1" customWidth="1"/>
  </cols>
  <sheetData>
    <row r="1" spans="1:10" ht="12.75">
      <c r="A1" s="1"/>
      <c r="B1" s="46"/>
      <c r="C1" s="46"/>
      <c r="D1" s="46"/>
      <c r="E1" s="46"/>
      <c r="F1" s="46"/>
      <c r="G1" s="46"/>
      <c r="H1" s="46"/>
      <c r="I1" s="46"/>
      <c r="J1" s="23"/>
    </row>
    <row r="2" spans="1:10" ht="12.75">
      <c r="A2" s="2"/>
      <c r="B2" s="47" t="s">
        <v>22</v>
      </c>
      <c r="C2" s="47"/>
      <c r="D2" s="47"/>
      <c r="E2" s="47"/>
      <c r="F2" s="47"/>
      <c r="G2" s="47"/>
      <c r="H2" s="47"/>
      <c r="I2" s="47"/>
      <c r="J2" s="24"/>
    </row>
    <row r="3" spans="1:10" ht="12.75">
      <c r="A3" s="3"/>
      <c r="B3" s="39" t="s">
        <v>23</v>
      </c>
      <c r="C3" s="39"/>
      <c r="D3" s="39"/>
      <c r="E3" s="39"/>
      <c r="F3" s="39"/>
      <c r="G3" s="39"/>
      <c r="H3" s="39"/>
      <c r="I3" s="39"/>
      <c r="J3" s="22"/>
    </row>
    <row r="4" spans="1:10" ht="12.75">
      <c r="A4" s="3"/>
      <c r="B4" s="4"/>
      <c r="C4" s="6"/>
      <c r="D4" s="7"/>
      <c r="E4" s="6"/>
      <c r="F4" s="5"/>
      <c r="G4" s="48" t="s">
        <v>11</v>
      </c>
      <c r="H4" s="48"/>
      <c r="I4" s="48"/>
      <c r="J4" s="25"/>
    </row>
    <row r="5" spans="1:15" ht="12.75" customHeight="1">
      <c r="A5" s="40" t="s">
        <v>5</v>
      </c>
      <c r="B5" s="42" t="s">
        <v>7</v>
      </c>
      <c r="C5" s="44" t="s">
        <v>19</v>
      </c>
      <c r="D5" s="49" t="s">
        <v>24</v>
      </c>
      <c r="E5" s="36" t="s">
        <v>25</v>
      </c>
      <c r="F5" s="37"/>
      <c r="G5" s="37"/>
      <c r="H5" s="37"/>
      <c r="I5" s="38"/>
      <c r="J5" s="49" t="s">
        <v>26</v>
      </c>
      <c r="K5" s="36" t="s">
        <v>27</v>
      </c>
      <c r="L5" s="37"/>
      <c r="M5" s="37"/>
      <c r="N5" s="37"/>
      <c r="O5" s="38"/>
    </row>
    <row r="6" spans="1:15" ht="48">
      <c r="A6" s="41"/>
      <c r="B6" s="43"/>
      <c r="C6" s="45"/>
      <c r="D6" s="50"/>
      <c r="E6" s="18" t="s">
        <v>0</v>
      </c>
      <c r="F6" s="18" t="s">
        <v>1</v>
      </c>
      <c r="G6" s="19" t="s">
        <v>18</v>
      </c>
      <c r="H6" s="19" t="s">
        <v>6</v>
      </c>
      <c r="I6" s="20" t="s">
        <v>8</v>
      </c>
      <c r="J6" s="51"/>
      <c r="K6" s="18" t="s">
        <v>0</v>
      </c>
      <c r="L6" s="18" t="s">
        <v>1</v>
      </c>
      <c r="M6" s="19" t="s">
        <v>18</v>
      </c>
      <c r="N6" s="19" t="s">
        <v>6</v>
      </c>
      <c r="O6" s="20" t="s">
        <v>8</v>
      </c>
    </row>
    <row r="7" spans="1:15" ht="15">
      <c r="A7" s="9">
        <v>1</v>
      </c>
      <c r="B7" s="17" t="s">
        <v>2</v>
      </c>
      <c r="C7" s="21" t="s">
        <v>3</v>
      </c>
      <c r="D7" s="52">
        <v>2441230.5</v>
      </c>
      <c r="E7" s="53">
        <v>2481048.3</v>
      </c>
      <c r="F7" s="27">
        <v>2492322.4</v>
      </c>
      <c r="G7" s="27">
        <f aca="true" t="shared" si="0" ref="G7:G13">F7/E7*100</f>
        <v>100.45440872714973</v>
      </c>
      <c r="H7" s="27">
        <f aca="true" t="shared" si="1" ref="H7:H14">F7/D7*100</f>
        <v>102.09287488420287</v>
      </c>
      <c r="I7" s="28" t="s">
        <v>10</v>
      </c>
      <c r="J7" s="54">
        <v>236040</v>
      </c>
      <c r="K7" s="53">
        <v>239455.7</v>
      </c>
      <c r="L7" s="29">
        <v>241854.9</v>
      </c>
      <c r="M7" s="29">
        <f aca="true" t="shared" si="2" ref="M7:M13">L7/K7*100</f>
        <v>101.00193898078015</v>
      </c>
      <c r="N7" s="29">
        <f>L7/J7*100</f>
        <v>102.4635231316726</v>
      </c>
      <c r="O7" s="28" t="s">
        <v>10</v>
      </c>
    </row>
    <row r="8" spans="1:15" ht="24">
      <c r="A8" s="9">
        <v>2</v>
      </c>
      <c r="B8" s="8" t="s">
        <v>13</v>
      </c>
      <c r="C8" s="11" t="s">
        <v>4</v>
      </c>
      <c r="D8" s="29">
        <v>37.5</v>
      </c>
      <c r="E8" s="29">
        <v>36</v>
      </c>
      <c r="F8" s="27">
        <v>46.9</v>
      </c>
      <c r="G8" s="27">
        <f>F8/E8*100</f>
        <v>130.27777777777777</v>
      </c>
      <c r="H8" s="27">
        <f>F8/D8*100</f>
        <v>125.06666666666666</v>
      </c>
      <c r="I8" s="30" t="s">
        <v>10</v>
      </c>
      <c r="J8" s="29">
        <v>9.5</v>
      </c>
      <c r="K8" s="55">
        <v>3</v>
      </c>
      <c r="L8" s="56" t="s">
        <v>28</v>
      </c>
      <c r="M8" s="56" t="s">
        <v>28</v>
      </c>
      <c r="N8" s="56" t="s">
        <v>28</v>
      </c>
      <c r="O8" s="31" t="s">
        <v>10</v>
      </c>
    </row>
    <row r="9" spans="1:15" ht="24">
      <c r="A9" s="9">
        <v>3</v>
      </c>
      <c r="B9" s="8" t="s">
        <v>14</v>
      </c>
      <c r="C9" s="11" t="s">
        <v>4</v>
      </c>
      <c r="D9" s="57">
        <v>6055.4</v>
      </c>
      <c r="E9" s="29">
        <v>6525</v>
      </c>
      <c r="F9" s="58">
        <v>10248.8</v>
      </c>
      <c r="G9" s="32">
        <f t="shared" si="0"/>
        <v>157.06973180076628</v>
      </c>
      <c r="H9" s="32">
        <f t="shared" si="1"/>
        <v>169.25058625359185</v>
      </c>
      <c r="I9" s="30" t="s">
        <v>10</v>
      </c>
      <c r="J9" s="57">
        <v>730.1</v>
      </c>
      <c r="K9" s="55">
        <v>585</v>
      </c>
      <c r="L9" s="57">
        <v>995.2</v>
      </c>
      <c r="M9" s="33">
        <f t="shared" si="2"/>
        <v>170.1196581196581</v>
      </c>
      <c r="N9" s="29">
        <f aca="true" t="shared" si="3" ref="N9:N14">L9/J9*100</f>
        <v>136.3100945076017</v>
      </c>
      <c r="O9" s="31" t="s">
        <v>10</v>
      </c>
    </row>
    <row r="10" spans="1:15" ht="15.75" customHeight="1">
      <c r="A10" s="10">
        <v>4</v>
      </c>
      <c r="B10" s="26" t="s">
        <v>15</v>
      </c>
      <c r="C10" s="16" t="s">
        <v>3</v>
      </c>
      <c r="D10" s="55">
        <v>43189455</v>
      </c>
      <c r="E10" s="59">
        <v>45874035</v>
      </c>
      <c r="F10" s="55">
        <v>46541846</v>
      </c>
      <c r="G10" s="27">
        <f t="shared" si="0"/>
        <v>101.45574942339385</v>
      </c>
      <c r="H10" s="27">
        <f t="shared" si="1"/>
        <v>107.76205904890442</v>
      </c>
      <c r="I10" s="30" t="s">
        <v>10</v>
      </c>
      <c r="J10" s="55">
        <v>4115446</v>
      </c>
      <c r="K10" s="29">
        <v>4121079</v>
      </c>
      <c r="L10" s="55">
        <v>3983863</v>
      </c>
      <c r="M10" s="27">
        <f t="shared" si="2"/>
        <v>96.67038656623666</v>
      </c>
      <c r="N10" s="27">
        <f t="shared" si="3"/>
        <v>96.80270376527842</v>
      </c>
      <c r="O10" s="30" t="s">
        <v>10</v>
      </c>
    </row>
    <row r="11" spans="1:15" ht="24">
      <c r="A11" s="10">
        <v>5</v>
      </c>
      <c r="B11" s="12" t="s">
        <v>16</v>
      </c>
      <c r="C11" s="11" t="s">
        <v>12</v>
      </c>
      <c r="D11" s="60">
        <v>178066.2</v>
      </c>
      <c r="E11" s="61">
        <v>186981</v>
      </c>
      <c r="F11" s="60">
        <v>152591.7</v>
      </c>
      <c r="G11" s="34">
        <f t="shared" si="0"/>
        <v>81.60813130745905</v>
      </c>
      <c r="H11" s="34">
        <f t="shared" si="1"/>
        <v>85.69380376511657</v>
      </c>
      <c r="I11" s="28" t="s">
        <v>10</v>
      </c>
      <c r="J11" s="60">
        <v>16881.1</v>
      </c>
      <c r="K11" s="29">
        <v>17764</v>
      </c>
      <c r="L11" s="60">
        <v>14129.1</v>
      </c>
      <c r="M11" s="34">
        <f t="shared" si="2"/>
        <v>79.53782931772123</v>
      </c>
      <c r="N11" s="29">
        <f t="shared" si="3"/>
        <v>83.69774481520756</v>
      </c>
      <c r="O11" s="28" t="s">
        <v>10</v>
      </c>
    </row>
    <row r="12" spans="1:15" ht="36">
      <c r="A12" s="10">
        <v>6</v>
      </c>
      <c r="B12" s="13" t="s">
        <v>17</v>
      </c>
      <c r="C12" s="11" t="s">
        <v>3</v>
      </c>
      <c r="D12" s="62">
        <f>F12/107.1*100</f>
        <v>69471673.20261438</v>
      </c>
      <c r="E12" s="62">
        <v>75127718</v>
      </c>
      <c r="F12" s="62">
        <v>74404162</v>
      </c>
      <c r="G12" s="34">
        <f t="shared" si="0"/>
        <v>99.03689873822601</v>
      </c>
      <c r="H12" s="34">
        <f t="shared" si="1"/>
        <v>107.1</v>
      </c>
      <c r="I12" s="28" t="s">
        <v>10</v>
      </c>
      <c r="J12" s="62">
        <f>L12/92.3*100</f>
        <v>7830945.828819068</v>
      </c>
      <c r="K12" s="29">
        <v>8107771</v>
      </c>
      <c r="L12" s="62">
        <v>7227963</v>
      </c>
      <c r="M12" s="34">
        <f t="shared" si="2"/>
        <v>89.14858350094002</v>
      </c>
      <c r="N12" s="29">
        <f t="shared" si="3"/>
        <v>92.30000000000001</v>
      </c>
      <c r="O12" s="28" t="s">
        <v>10</v>
      </c>
    </row>
    <row r="13" spans="1:15" ht="12.75">
      <c r="A13" s="10"/>
      <c r="B13" s="15" t="s">
        <v>20</v>
      </c>
      <c r="C13" s="11" t="s">
        <v>3</v>
      </c>
      <c r="D13" s="35">
        <f>F13/107.8*100</f>
        <v>32412204.359925788</v>
      </c>
      <c r="E13" s="34">
        <v>40148473</v>
      </c>
      <c r="F13" s="35">
        <v>34940356.3</v>
      </c>
      <c r="G13" s="27">
        <f t="shared" si="0"/>
        <v>87.02785856886761</v>
      </c>
      <c r="H13" s="27">
        <f t="shared" si="1"/>
        <v>107.79999999999998</v>
      </c>
      <c r="I13" s="30" t="s">
        <v>10</v>
      </c>
      <c r="J13" s="35">
        <f>L13/106*100</f>
        <v>3093703.5849056602</v>
      </c>
      <c r="K13" s="63">
        <v>3690225</v>
      </c>
      <c r="L13" s="35">
        <v>3279325.8</v>
      </c>
      <c r="M13" s="27">
        <f t="shared" si="2"/>
        <v>88.86519927646688</v>
      </c>
      <c r="N13" s="27">
        <f t="shared" si="3"/>
        <v>106</v>
      </c>
      <c r="O13" s="30" t="s">
        <v>10</v>
      </c>
    </row>
    <row r="14" spans="1:15" ht="15" customHeight="1">
      <c r="A14" s="14">
        <v>8</v>
      </c>
      <c r="B14" s="15" t="s">
        <v>21</v>
      </c>
      <c r="C14" s="16" t="s">
        <v>9</v>
      </c>
      <c r="D14" s="27">
        <f>F14/105.7*100</f>
        <v>30654.68306527909</v>
      </c>
      <c r="E14" s="27"/>
      <c r="F14" s="27">
        <v>32402</v>
      </c>
      <c r="G14" s="27"/>
      <c r="H14" s="27">
        <f t="shared" si="1"/>
        <v>105.70000000000002</v>
      </c>
      <c r="I14" s="30" t="s">
        <v>10</v>
      </c>
      <c r="J14" s="27">
        <f>L14/105.1*100</f>
        <v>31812.274024738344</v>
      </c>
      <c r="K14" s="27"/>
      <c r="L14" s="27">
        <v>33434.7</v>
      </c>
      <c r="M14" s="27"/>
      <c r="N14" s="27">
        <f t="shared" si="3"/>
        <v>105.1</v>
      </c>
      <c r="O14" s="30" t="s">
        <v>10</v>
      </c>
    </row>
  </sheetData>
  <sheetProtection/>
  <mergeCells count="11">
    <mergeCell ref="J5:J6"/>
    <mergeCell ref="K5:O5"/>
    <mergeCell ref="B3:I3"/>
    <mergeCell ref="A5:A6"/>
    <mergeCell ref="B5:B6"/>
    <mergeCell ref="C5:C6"/>
    <mergeCell ref="B1:I1"/>
    <mergeCell ref="B2:I2"/>
    <mergeCell ref="G4:I4"/>
    <mergeCell ref="D5:D6"/>
    <mergeCell ref="E5:I5"/>
  </mergeCells>
  <printOptions/>
  <pageMargins left="0.37" right="0.31" top="0.82" bottom="1" header="0.5" footer="0.5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г.о.Саранск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Николаевна</dc:creator>
  <cp:keywords/>
  <dc:description/>
  <cp:lastModifiedBy>economic11</cp:lastModifiedBy>
  <cp:lastPrinted>2019-11-01T12:36:03Z</cp:lastPrinted>
  <dcterms:created xsi:type="dcterms:W3CDTF">2004-03-01T05:53:33Z</dcterms:created>
  <dcterms:modified xsi:type="dcterms:W3CDTF">2020-02-04T11:49:37Z</dcterms:modified>
  <cp:category/>
  <cp:version/>
  <cp:contentType/>
  <cp:contentStatus/>
</cp:coreProperties>
</file>